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320" windowHeight="121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3" i="1"/>
  <c r="I13"/>
  <c r="H13"/>
  <c r="K6"/>
  <c r="J6"/>
  <c r="J8"/>
  <c r="J16" s="1"/>
  <c r="D22"/>
  <c r="E6"/>
  <c r="I6"/>
  <c r="I8"/>
  <c r="I15"/>
  <c r="I12"/>
  <c r="H6"/>
  <c r="H8"/>
  <c r="H14"/>
  <c r="H12"/>
  <c r="J12" l="1"/>
</calcChain>
</file>

<file path=xl/sharedStrings.xml><?xml version="1.0" encoding="utf-8"?>
<sst xmlns="http://schemas.openxmlformats.org/spreadsheetml/2006/main" count="16" uniqueCount="15">
  <si>
    <t xml:space="preserve">Perdiem </t>
  </si>
  <si>
    <t>Daily Rate (working 7 days per week getting paid for 6)</t>
  </si>
  <si>
    <t>Total Daily Rate</t>
  </si>
  <si>
    <t>Rate Reduction per day</t>
  </si>
  <si>
    <t>Discount</t>
  </si>
  <si>
    <t>Revised Total Daily Rate</t>
  </si>
  <si>
    <t>Days</t>
  </si>
  <si>
    <r>
      <t>Savings</t>
    </r>
    <r>
      <rPr>
        <b/>
        <sz val="10"/>
        <rFont val="Arial"/>
        <family val="2"/>
      </rPr>
      <t xml:space="preserve"> on Contract (P.O. Cut for   90 Days)</t>
    </r>
  </si>
  <si>
    <r>
      <t>Savings</t>
    </r>
    <r>
      <rPr>
        <b/>
        <sz val="10"/>
        <rFont val="Arial"/>
        <family val="2"/>
      </rPr>
      <t xml:space="preserve"> on Contract (P.O. Cut for 180 Days)</t>
    </r>
  </si>
  <si>
    <r>
      <t>Savings</t>
    </r>
    <r>
      <rPr>
        <b/>
        <sz val="10"/>
        <rFont val="Arial"/>
        <family val="2"/>
      </rPr>
      <t xml:space="preserve"> on Contract (P.O. Cut for 360 Days)</t>
    </r>
  </si>
  <si>
    <t>Haz Insurance covered by Mantech ($8648/205days)</t>
  </si>
  <si>
    <t>Current rate</t>
  </si>
  <si>
    <t>per day</t>
  </si>
  <si>
    <t>Daily Rate in Brussels</t>
  </si>
  <si>
    <t>Travel costs for 3 trips out of theater per year, as agreed</t>
  </si>
</sst>
</file>

<file path=xl/styles.xml><?xml version="1.0" encoding="utf-8"?>
<styleSheet xmlns="http://schemas.openxmlformats.org/spreadsheetml/2006/main">
  <numFmts count="3">
    <numFmt numFmtId="164" formatCode="&quot;$&quot;#,##0"/>
    <numFmt numFmtId="165" formatCode="&quot;$&quot;#,##0.00"/>
    <numFmt numFmtId="167" formatCode="[$€-413]\ #,##0_-"/>
  </numFmts>
  <fonts count="7"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i/>
      <sz val="12"/>
      <color indexed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double">
        <color indexed="64"/>
      </right>
      <top style="thin">
        <color indexed="10"/>
      </top>
      <bottom style="thin">
        <color indexed="1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/>
    <xf numFmtId="164" fontId="0" fillId="0" borderId="8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9" xfId="0" applyFont="1" applyBorder="1"/>
    <xf numFmtId="0" fontId="0" fillId="0" borderId="10" xfId="0" applyBorder="1"/>
    <xf numFmtId="164" fontId="2" fillId="0" borderId="11" xfId="0" applyNumberFormat="1" applyFont="1" applyBorder="1" applyAlignment="1">
      <alignment horizontal="center"/>
    </xf>
    <xf numFmtId="0" fontId="1" fillId="0" borderId="0" xfId="0" applyFont="1" applyBorder="1"/>
    <xf numFmtId="164" fontId="0" fillId="0" borderId="9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3" fillId="0" borderId="14" xfId="0" applyFont="1" applyBorder="1"/>
    <xf numFmtId="0" fontId="0" fillId="0" borderId="15" xfId="0" applyBorder="1"/>
    <xf numFmtId="0" fontId="0" fillId="0" borderId="15" xfId="0" applyBorder="1" applyAlignment="1">
      <alignment horizontal="center"/>
    </xf>
    <xf numFmtId="164" fontId="4" fillId="0" borderId="15" xfId="0" applyNumberFormat="1" applyFont="1" applyBorder="1" applyAlignment="1">
      <alignment horizontal="center"/>
    </xf>
    <xf numFmtId="164" fontId="4" fillId="0" borderId="1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0" fontId="4" fillId="0" borderId="15" xfId="0" applyNumberFormat="1" applyFont="1" applyBorder="1" applyAlignment="1">
      <alignment horizontal="center"/>
    </xf>
    <xf numFmtId="10" fontId="4" fillId="0" borderId="16" xfId="0" applyNumberFormat="1" applyFont="1" applyBorder="1" applyAlignment="1">
      <alignment horizontal="center"/>
    </xf>
    <xf numFmtId="0" fontId="3" fillId="0" borderId="0" xfId="0" applyFont="1" applyBorder="1"/>
    <xf numFmtId="10" fontId="4" fillId="0" borderId="0" xfId="0" applyNumberFormat="1" applyFont="1" applyBorder="1" applyAlignment="1">
      <alignment horizontal="center"/>
    </xf>
    <xf numFmtId="10" fontId="4" fillId="0" borderId="5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5" fontId="0" fillId="0" borderId="0" xfId="0" applyNumberFormat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/>
    <xf numFmtId="10" fontId="0" fillId="0" borderId="0" xfId="0" applyNumberForma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Border="1" applyAlignment="1"/>
    <xf numFmtId="164" fontId="0" fillId="0" borderId="5" xfId="0" applyNumberFormat="1" applyBorder="1" applyAlignment="1"/>
    <xf numFmtId="0" fontId="0" fillId="0" borderId="0" xfId="0" applyBorder="1" applyAlignment="1">
      <alignment horizontal="right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167" fontId="0" fillId="0" borderId="0" xfId="0" applyNumberFormat="1" applyBorder="1" applyAlignment="1">
      <alignment horizontal="center"/>
    </xf>
    <xf numFmtId="167" fontId="0" fillId="0" borderId="5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L26"/>
  <sheetViews>
    <sheetView tabSelected="1" workbookViewId="0">
      <selection activeCell="J14" sqref="J14"/>
    </sheetView>
  </sheetViews>
  <sheetFormatPr defaultRowHeight="12.75"/>
  <cols>
    <col min="3" max="3" width="52.42578125" customWidth="1"/>
    <col min="9" max="10" width="10.42578125" bestFit="1" customWidth="1"/>
  </cols>
  <sheetData>
    <row r="1" spans="2:12" ht="13.5" thickBot="1"/>
    <row r="2" spans="2:12" ht="13.5" thickTop="1">
      <c r="B2" s="1"/>
      <c r="C2" s="2"/>
      <c r="D2" s="2"/>
      <c r="E2" s="2"/>
      <c r="F2" s="2"/>
      <c r="G2" s="2"/>
      <c r="H2" s="2"/>
      <c r="I2" s="2"/>
      <c r="J2" s="3"/>
    </row>
    <row r="3" spans="2:12" ht="13.5" thickBot="1">
      <c r="B3" s="4"/>
      <c r="C3" s="5"/>
      <c r="D3" s="5"/>
      <c r="E3" s="5"/>
      <c r="F3" s="5"/>
      <c r="G3" s="5"/>
      <c r="H3" s="5"/>
      <c r="I3" s="5"/>
      <c r="J3" s="6"/>
    </row>
    <row r="4" spans="2:12" ht="13.5" thickTop="1">
      <c r="B4" s="4"/>
      <c r="C4" s="7" t="s">
        <v>0</v>
      </c>
      <c r="D4" s="8"/>
      <c r="E4" s="9">
        <v>158</v>
      </c>
      <c r="F4" s="10"/>
      <c r="G4" s="10"/>
      <c r="H4" s="10"/>
      <c r="I4" s="10"/>
      <c r="J4" s="11"/>
    </row>
    <row r="5" spans="2:12" ht="13.5" thickBot="1">
      <c r="B5" s="4"/>
      <c r="C5" s="12" t="s">
        <v>1</v>
      </c>
      <c r="D5" s="13"/>
      <c r="E5" s="14">
        <v>1767</v>
      </c>
      <c r="F5" s="10"/>
      <c r="G5" s="10"/>
      <c r="H5" s="10"/>
      <c r="I5" s="10"/>
      <c r="J5" s="11"/>
    </row>
    <row r="6" spans="2:12" ht="14.25" thickTop="1" thickBot="1">
      <c r="B6" s="4"/>
      <c r="C6" s="15" t="s">
        <v>2</v>
      </c>
      <c r="D6" s="5"/>
      <c r="E6" s="16">
        <f>SUM(E4:E5)</f>
        <v>1925</v>
      </c>
      <c r="F6" s="17"/>
      <c r="G6" s="17"/>
      <c r="H6" s="18">
        <f>E6</f>
        <v>1925</v>
      </c>
      <c r="I6" s="18">
        <f>E6</f>
        <v>1925</v>
      </c>
      <c r="J6" s="19">
        <f>E6</f>
        <v>1925</v>
      </c>
      <c r="K6" s="36">
        <f>SUM(E6*0.6933)</f>
        <v>1334.6025</v>
      </c>
    </row>
    <row r="7" spans="2:12" ht="13.5" thickTop="1">
      <c r="B7" s="4"/>
      <c r="C7" s="5"/>
      <c r="D7" s="5"/>
      <c r="E7" s="10"/>
      <c r="F7" s="10"/>
      <c r="G7" s="10"/>
      <c r="H7" s="10"/>
      <c r="I7" s="10"/>
      <c r="J7" s="11"/>
    </row>
    <row r="8" spans="2:12">
      <c r="B8" s="4"/>
      <c r="C8" s="20" t="s">
        <v>3</v>
      </c>
      <c r="D8" s="21"/>
      <c r="E8" s="22"/>
      <c r="F8" s="22"/>
      <c r="G8" s="22"/>
      <c r="H8" s="23">
        <f>H6*H10</f>
        <v>0</v>
      </c>
      <c r="I8" s="23">
        <f>I6*I10</f>
        <v>96.25</v>
      </c>
      <c r="J8" s="24">
        <f>J6*J10</f>
        <v>192.5</v>
      </c>
      <c r="K8" s="25"/>
    </row>
    <row r="9" spans="2:12">
      <c r="B9" s="4"/>
      <c r="C9" s="15"/>
      <c r="D9" s="5"/>
      <c r="E9" s="10"/>
      <c r="F9" s="10"/>
      <c r="G9" s="10"/>
      <c r="H9" s="26"/>
      <c r="I9" s="26"/>
      <c r="J9" s="27"/>
      <c r="K9" s="25"/>
    </row>
    <row r="10" spans="2:12">
      <c r="B10" s="4"/>
      <c r="C10" s="20" t="s">
        <v>4</v>
      </c>
      <c r="D10" s="21"/>
      <c r="E10" s="22"/>
      <c r="F10" s="22"/>
      <c r="G10" s="22"/>
      <c r="H10" s="28">
        <v>0</v>
      </c>
      <c r="I10" s="28">
        <v>0.05</v>
      </c>
      <c r="J10" s="29">
        <v>0.1</v>
      </c>
      <c r="K10" s="25"/>
    </row>
    <row r="11" spans="2:12">
      <c r="B11" s="4"/>
      <c r="C11" s="30"/>
      <c r="D11" s="5"/>
      <c r="E11" s="10"/>
      <c r="F11" s="10"/>
      <c r="G11" s="10"/>
      <c r="H11" s="31"/>
      <c r="I11" s="31"/>
      <c r="J11" s="32"/>
      <c r="K11" s="25"/>
    </row>
    <row r="12" spans="2:12">
      <c r="B12" s="4"/>
      <c r="C12" s="15" t="s">
        <v>5</v>
      </c>
      <c r="D12" s="5"/>
      <c r="E12" s="10"/>
      <c r="F12" s="10"/>
      <c r="G12" s="33"/>
      <c r="H12" s="34">
        <f>H6-H8</f>
        <v>1925</v>
      </c>
      <c r="I12" s="34">
        <f>I6-I8</f>
        <v>1828.75</v>
      </c>
      <c r="J12" s="35">
        <f>J6-J8</f>
        <v>1732.5</v>
      </c>
      <c r="K12" s="36"/>
    </row>
    <row r="13" spans="2:12">
      <c r="B13" s="37" t="s">
        <v>6</v>
      </c>
      <c r="C13" s="5"/>
      <c r="D13" s="5"/>
      <c r="E13" s="10"/>
      <c r="F13" s="38"/>
      <c r="G13" s="10"/>
      <c r="H13" s="50">
        <f>SUM(E6*0.6933)</f>
        <v>1334.6025</v>
      </c>
      <c r="I13" s="50">
        <f>SUM(I12*0.6933)</f>
        <v>1267.8723750000001</v>
      </c>
      <c r="J13" s="51">
        <f>SUM(J12*0.6933)</f>
        <v>1201.1422500000001</v>
      </c>
      <c r="K13" s="25"/>
    </row>
    <row r="14" spans="2:12" ht="15">
      <c r="B14" s="39">
        <v>90</v>
      </c>
      <c r="C14" s="30" t="s">
        <v>7</v>
      </c>
      <c r="D14" s="5"/>
      <c r="E14" s="10"/>
      <c r="F14" s="40"/>
      <c r="G14" s="38"/>
      <c r="H14" s="41">
        <f>H8*B14</f>
        <v>0</v>
      </c>
      <c r="I14" s="41"/>
      <c r="J14" s="42"/>
      <c r="K14" s="25"/>
    </row>
    <row r="15" spans="2:12" ht="15">
      <c r="B15" s="39">
        <v>180</v>
      </c>
      <c r="C15" s="30" t="s">
        <v>8</v>
      </c>
      <c r="D15" s="5"/>
      <c r="E15" s="10"/>
      <c r="F15" s="40"/>
      <c r="G15" s="38"/>
      <c r="H15" s="41"/>
      <c r="I15" s="41">
        <f>I8*B15</f>
        <v>17325</v>
      </c>
      <c r="J15" s="42"/>
      <c r="K15" s="25"/>
    </row>
    <row r="16" spans="2:12" ht="15">
      <c r="B16" s="39">
        <v>360</v>
      </c>
      <c r="C16" s="30" t="s">
        <v>9</v>
      </c>
      <c r="D16" s="5"/>
      <c r="E16" s="10"/>
      <c r="F16" s="40"/>
      <c r="G16" s="38"/>
      <c r="H16" s="41"/>
      <c r="I16" s="41"/>
      <c r="J16" s="42">
        <f>B16*J8</f>
        <v>69300</v>
      </c>
      <c r="K16" s="43"/>
      <c r="L16" s="43"/>
    </row>
    <row r="17" spans="2:11">
      <c r="B17" s="4"/>
      <c r="C17" s="5"/>
      <c r="D17" s="5"/>
      <c r="E17" s="5"/>
      <c r="F17" s="10"/>
      <c r="G17" s="10"/>
      <c r="H17" s="44"/>
      <c r="I17" s="44"/>
      <c r="J17" s="45"/>
      <c r="K17" s="25"/>
    </row>
    <row r="18" spans="2:11">
      <c r="B18" s="4"/>
      <c r="C18" s="5"/>
      <c r="D18" s="5"/>
      <c r="E18" s="5"/>
      <c r="F18" s="5"/>
      <c r="G18" s="5"/>
      <c r="H18" s="44"/>
      <c r="I18" s="44"/>
      <c r="J18" s="45"/>
    </row>
    <row r="19" spans="2:11">
      <c r="B19" s="4"/>
      <c r="C19" s="5"/>
      <c r="D19" s="5"/>
      <c r="E19" s="5"/>
      <c r="F19" s="5"/>
      <c r="G19" s="5"/>
      <c r="H19" s="5"/>
      <c r="I19" s="5"/>
      <c r="J19" s="6"/>
      <c r="K19" s="36"/>
    </row>
    <row r="20" spans="2:11">
      <c r="B20" s="4"/>
      <c r="C20" s="15" t="s">
        <v>14</v>
      </c>
      <c r="D20" s="34"/>
      <c r="E20" s="34"/>
      <c r="F20" s="5"/>
      <c r="G20" s="5"/>
      <c r="H20" s="5"/>
      <c r="I20" s="5"/>
      <c r="J20" s="6"/>
    </row>
    <row r="21" spans="2:11">
      <c r="B21" s="4"/>
      <c r="C21" s="15" t="s">
        <v>10</v>
      </c>
      <c r="D21" s="5"/>
      <c r="E21" s="5"/>
      <c r="F21" s="5"/>
      <c r="G21" s="5"/>
      <c r="H21" s="5"/>
      <c r="I21" s="5"/>
      <c r="J21" s="6"/>
    </row>
    <row r="22" spans="2:11">
      <c r="B22" s="4"/>
      <c r="C22" s="46" t="s">
        <v>11</v>
      </c>
      <c r="D22" s="44">
        <f>8648/205</f>
        <v>42.185365853658539</v>
      </c>
      <c r="E22" s="5" t="s">
        <v>12</v>
      </c>
      <c r="F22" s="5"/>
      <c r="G22" s="5"/>
      <c r="H22" s="5"/>
      <c r="I22" s="5"/>
      <c r="J22" s="6"/>
    </row>
    <row r="23" spans="2:11">
      <c r="B23" s="4"/>
      <c r="C23" s="5"/>
      <c r="D23" s="5"/>
      <c r="E23" s="5"/>
      <c r="F23" s="5"/>
      <c r="G23" s="5"/>
      <c r="H23" s="5"/>
      <c r="I23" s="5"/>
      <c r="J23" s="6"/>
    </row>
    <row r="24" spans="2:11">
      <c r="B24" s="4"/>
      <c r="C24" s="15" t="s">
        <v>13</v>
      </c>
      <c r="D24" s="44">
        <v>1050</v>
      </c>
      <c r="E24" s="5" t="s">
        <v>12</v>
      </c>
      <c r="F24" s="5"/>
      <c r="G24" s="5"/>
      <c r="H24" s="5"/>
      <c r="I24" s="5"/>
      <c r="J24" s="6"/>
    </row>
    <row r="25" spans="2:11" ht="13.5" thickBot="1">
      <c r="B25" s="47"/>
      <c r="C25" s="48"/>
      <c r="D25" s="48"/>
      <c r="E25" s="48"/>
      <c r="F25" s="48"/>
      <c r="G25" s="48"/>
      <c r="H25" s="48"/>
      <c r="I25" s="48"/>
      <c r="J25" s="49"/>
    </row>
    <row r="26" spans="2:11" ht="13.5" thickTop="1"/>
  </sheetData>
  <phoneticPr fontId="6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LinksUpToDate>false</LinksUpToDate>
  <SharedDoc>false</SharedDoc>
  <HyperlinksChanged>false</HyperlinksChanged>
</Properties>
</file>